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3040" windowHeight="8730" activeTab="2"/>
  </bookViews>
  <sheets>
    <sheet name="ΠΡΟΣΛΗΠΤEOI" sheetId="7" r:id="rId1"/>
    <sheet name="ΓΕΝ ΚΑΤΑΤ ΧΩΡΙΣ ΕΜΠ" sheetId="5" r:id="rId2"/>
    <sheet name="ΑΠΟΡΡΙΠΤEOI" sheetId="6" r:id="rId3"/>
  </sheets>
  <definedNames/>
  <calcPr calcId="181029"/>
</workbook>
</file>

<file path=xl/sharedStrings.xml><?xml version="1.0" encoding="utf-8"?>
<sst xmlns="http://schemas.openxmlformats.org/spreadsheetml/2006/main" count="208" uniqueCount="129">
  <si>
    <t>ΤΥΠΙΚΑ ΠΡΟΣΟΝΤΑ</t>
  </si>
  <si>
    <t>Α/Α</t>
  </si>
  <si>
    <t>ΜΟΡΙΑ</t>
  </si>
  <si>
    <t>ΝΑΙ</t>
  </si>
  <si>
    <t>ΣΤΟΙΧΕΙΑ ΥΠΟΨΗΦΙΟΥ</t>
  </si>
  <si>
    <t>ΕΠΩΝΥΜΟ</t>
  </si>
  <si>
    <t>ΟΝΟΜΑ</t>
  </si>
  <si>
    <t>ΣΥΝΟΛΟ ΜΟΡΙΩΝ</t>
  </si>
  <si>
    <t>ΕΝΤΟΠΙΟΤΗΤΑ</t>
  </si>
  <si>
    <t>ΟΧΙ</t>
  </si>
  <si>
    <t>ΠΡΟΣΘΕΤΑ - ΜΟΡΙΟΔΟΤΟΥΜΕΝΑ ΠΡΟΣΟΝΤΑ</t>
  </si>
  <si>
    <t>ΤΙΤΛΟΣ ΣΠΟΥΔΩΝ (κωδ. 041)</t>
  </si>
  <si>
    <t xml:space="preserve">ΕΜΠΕΙΡΙΑ ΣΕ Β/ΘΜΙΟ Ή Γ/ΘΜΙΟ ΝΟΣΗΛΕΥΤΙΚΟ ΙΔΡΥΜΑ (έως και 24 μήνες) (κωδ. 211) </t>
  </si>
  <si>
    <t>ΑΡΙΘΜΟΣ ΑΝΗΛΙΚΩΝ ΤΕΚΝΩΝ (ΕΩΣ 2) (κωδ. 213)</t>
  </si>
  <si>
    <t>ΑΡΙΘΜΟΣ ΑΝΗΛΙΚΩΝ ΤΕΚΝΩΝ (ΑΝΩ ΤΩΝ 2) (κωδ. 213)</t>
  </si>
  <si>
    <t>ΤΕΚΝΟ ΠΟΛΥΤΕΚΝΗΣ ΟΙΚΟΓΕΝΕΙΑΣ (κωδ. 214)</t>
  </si>
  <si>
    <t>ΤΕΚΝΟ ΤΡΙΤΕΚΝΗΣ ΟΙΚΟΓΕΝΕΙΑΣ (κωδ. 215)</t>
  </si>
  <si>
    <r>
      <t xml:space="preserve">ΧΡΟΝΟΣ ΑΝΕΡΓΙΑΣ (έως 8 </t>
    </r>
    <r>
      <rPr>
        <u val="single"/>
        <sz val="11"/>
        <color theme="1"/>
        <rFont val="Calibri"/>
        <family val="2"/>
        <scheme val="minor"/>
      </rPr>
      <t>εξάμηνα</t>
    </r>
    <r>
      <rPr>
        <sz val="11"/>
        <color theme="1"/>
        <rFont val="Calibri"/>
        <family val="2"/>
        <scheme val="minor"/>
      </rPr>
      <t>) (κωδ. 216)</t>
    </r>
  </si>
  <si>
    <t>ΧΡΟΝΟΛΟΓΙΑ ΓΕΝΝΗΣΗΣ</t>
  </si>
  <si>
    <t>ΗΛΙΚΙΑ</t>
  </si>
  <si>
    <t>ΑΡΙΘΜΟΣ ΠΡΩΤΟΚΟΛΛΟΥ ΑΙΤΗΣΗΣ</t>
  </si>
  <si>
    <t>ΜΟΡΙΑ (ΑΠΟ 24 ΕΩΣ 40 ΕΤΩΝ) (κωδ. 217)</t>
  </si>
  <si>
    <t>ΜΟΡΙΑ (ΑΝΩ ΤΩΝ 40 ΕΤΩΝ) (κωδ. 218)</t>
  </si>
  <si>
    <t>515/25-09-2018</t>
  </si>
  <si>
    <t>ΔΕΝΔΡΙΝΟΥ</t>
  </si>
  <si>
    <t>ΔΗΜΗΤΡΑ</t>
  </si>
  <si>
    <t>1763/01-10-2018</t>
  </si>
  <si>
    <t>ΚΟΛΛΙΟΠΟΥΛΟΣ</t>
  </si>
  <si>
    <t>ΧΡΗΣΤΟΣ</t>
  </si>
  <si>
    <t>1837/01-10-2018</t>
  </si>
  <si>
    <t>ΠΑΠΑΔΟΠΟΥΛΟΣ</t>
  </si>
  <si>
    <t>ΝΙΚΟΛΑΟΣ</t>
  </si>
  <si>
    <t>1587/01-10-2018</t>
  </si>
  <si>
    <t>ΤΣΙΑΚΑΛΟΣ</t>
  </si>
  <si>
    <t>ΔΗΜΗΤΡΙΟΣ</t>
  </si>
  <si>
    <t>2263/01-10-2018</t>
  </si>
  <si>
    <t>ΤΣΙΩΤΣΙΟΣ</t>
  </si>
  <si>
    <t>Παρατηρήσεις</t>
  </si>
  <si>
    <t>627/26-09-2018</t>
  </si>
  <si>
    <t>ΠΕΙΚΟΣ</t>
  </si>
  <si>
    <t>ΦΩΤΙΟΣ</t>
  </si>
  <si>
    <t>ΑΔΤ</t>
  </si>
  <si>
    <t>**7374</t>
  </si>
  <si>
    <t>**6058</t>
  </si>
  <si>
    <t>**2079</t>
  </si>
  <si>
    <t>**3964</t>
  </si>
  <si>
    <t>**5644</t>
  </si>
  <si>
    <t>**5707</t>
  </si>
  <si>
    <t>1822/01-10-2018</t>
  </si>
  <si>
    <t>**7932</t>
  </si>
  <si>
    <t>ΝΤΑΙΚΟΥ</t>
  </si>
  <si>
    <t>ΣΟΦΙΑ</t>
  </si>
  <si>
    <t xml:space="preserve"> ΑΞΙΟΛΟΓΗΘΗΚΕ  ΣΤΗΝ  ΥΕ 1</t>
  </si>
  <si>
    <t xml:space="preserve"> ΑΞΙΟΛΟΓΗΘΗΚΕ  ΣΤΗΝ  ΥΕ 3</t>
  </si>
  <si>
    <t>2139/01-10-2018</t>
  </si>
  <si>
    <t>**4146</t>
  </si>
  <si>
    <t xml:space="preserve">ΒΟΥΛΓΑΡΑΚΗ </t>
  </si>
  <si>
    <t>ΜΑΡΙΑ</t>
  </si>
  <si>
    <t>615/26-09-2018</t>
  </si>
  <si>
    <t>ΜΠΑΚΟΥΛΑ</t>
  </si>
  <si>
    <t>ΒΑΙΑ</t>
  </si>
  <si>
    <t xml:space="preserve"> ΑΞΙΟΛΟΓΗΘΗΚΕ  ΣΤΗΝ  ΥΕ 5</t>
  </si>
  <si>
    <t>1238/28-09-2018</t>
  </si>
  <si>
    <t>**1941</t>
  </si>
  <si>
    <t>ΤΣΙΟΤΙΛΙΩΤΗ</t>
  </si>
  <si>
    <t>ΙΦΙΓΕΝΕΙΑ</t>
  </si>
  <si>
    <t>ΑΞΙΟΛΟΓΗΘΗΚΕ ΣΤΗΝ ΥΕ 5</t>
  </si>
  <si>
    <t>1832/01-10-2018</t>
  </si>
  <si>
    <t>**0170</t>
  </si>
  <si>
    <t>ΑΝΤΩΝΙΑΔΟΥ</t>
  </si>
  <si>
    <t>ΑΙΚΑΤΕΡΙΝΗ</t>
  </si>
  <si>
    <t>ΑΞΙΟΛΟΓΗΘΗΚΕ ΣΤΗΝ ΥΕ 1</t>
  </si>
  <si>
    <t>1690/01-10-2018</t>
  </si>
  <si>
    <t>**7080</t>
  </si>
  <si>
    <t>ΑΥΓΕΡΙΝΙΔΗΣ</t>
  </si>
  <si>
    <t>ΜΑΡΙΟΣ</t>
  </si>
  <si>
    <t>ΑΞΙΟΛΟΓΗΘΗΚΕ ΣΤΗΝ ΥΕ 2</t>
  </si>
  <si>
    <t>1703/01-10-2018</t>
  </si>
  <si>
    <t>**8596</t>
  </si>
  <si>
    <t>ΔΟΥΡΓΟΥΤΗ</t>
  </si>
  <si>
    <t>ΕΥΑΓΓΕΛΙΑ</t>
  </si>
  <si>
    <t>647/29-09-2018</t>
  </si>
  <si>
    <t>**1668</t>
  </si>
  <si>
    <t>ΚΑΡΑΓΙΩΤΑΣ</t>
  </si>
  <si>
    <t>ΦΩΤΗΣ</t>
  </si>
  <si>
    <t>2279/01-10-2018</t>
  </si>
  <si>
    <t>**5943</t>
  </si>
  <si>
    <t>ΚΑΤΣΕΛΟΣ</t>
  </si>
  <si>
    <t>ΑΠΟΣΤΟΛΟΣ</t>
  </si>
  <si>
    <t>1188/28-09-2018</t>
  </si>
  <si>
    <t>**4512</t>
  </si>
  <si>
    <t>ΛΥΚΟΥΔΗ</t>
  </si>
  <si>
    <t>ΜΕΛΠΟΜΕΝΗ</t>
  </si>
  <si>
    <t>1834/01-10-2018</t>
  </si>
  <si>
    <t>**5273</t>
  </si>
  <si>
    <t>ΜΑΤΘΑΙΑΚΗΣ</t>
  </si>
  <si>
    <t>ΜΙΧΑΛΗΣ</t>
  </si>
  <si>
    <t>1689/01-10-2018</t>
  </si>
  <si>
    <t>**6031</t>
  </si>
  <si>
    <t>ΠΑΠΑΔΟΠΟΥΛΟΥ</t>
  </si>
  <si>
    <t>ΓΕΩΡΓΙΑ</t>
  </si>
  <si>
    <t>1761/01-10-2018</t>
  </si>
  <si>
    <t>**2213</t>
  </si>
  <si>
    <t>ΠΟΥΡΖΙΤΙΔΗΣ</t>
  </si>
  <si>
    <t>ΚΩΝΣΤΑΝΤΙΝΟΣ</t>
  </si>
  <si>
    <t>1833/01-10-2018</t>
  </si>
  <si>
    <t>**9288</t>
  </si>
  <si>
    <t>2121/01-10-2018</t>
  </si>
  <si>
    <t>**2460</t>
  </si>
  <si>
    <t>ΣΑΜΙΩΤΑΚΗ</t>
  </si>
  <si>
    <t>1835/01-10-2018</t>
  </si>
  <si>
    <t>**9990</t>
  </si>
  <si>
    <t>ΣΕΪΤΑΡΙΔΟΥ</t>
  </si>
  <si>
    <t>48/18-09-2018</t>
  </si>
  <si>
    <t>**3105</t>
  </si>
  <si>
    <t>ΤΣΑΜΠΑΖΟΓΛΟΥ</t>
  </si>
  <si>
    <t>ΣΑΒΒΑΣ</t>
  </si>
  <si>
    <t>1815/01-10-2018</t>
  </si>
  <si>
    <t>**5524</t>
  </si>
  <si>
    <t>ΦΕΖΟΥΔΗ</t>
  </si>
  <si>
    <t>ΑΘΑΝΑΣΙΑ</t>
  </si>
  <si>
    <r>
      <t xml:space="preserve">ΥΕ7 - ΠΛΥΝΤΩΝ
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</si>
  <si>
    <r>
      <t xml:space="preserve">ΥΕ7 -ΥΕ  ΠΛΥΝΤΩΝ / ΤΡΙΩΝ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ΠΡΟΣΛΗΠΤΕΟΥ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(1 ΘΕΣΗ ΧΩΡΙΣ ΓΕΝΙΚΗ ΕΜΠΕΙΡΙΑ)                  </t>
    </r>
  </si>
  <si>
    <t>2058/01-10-2018</t>
  </si>
  <si>
    <t>**5887</t>
  </si>
  <si>
    <t>ΝΑΝΟΥ</t>
  </si>
  <si>
    <t>ΚΩΝΣΤΑΝΤΙΝΑ</t>
  </si>
  <si>
    <t>ΑΞΙΟΛΟΓΗΘΗΚΕ ΣΤΗΝ ΥΕ 6</t>
  </si>
  <si>
    <t xml:space="preserve">ΥΕ7 -ΥΕ ΠΛΥΝΤΩΝ/ΤΡΙΩΝ                                                                                          ΠΡΟΣΩΡΙΝΟΣ ΠΙΝΑΚΑΣ ΓΕΝΙΚΗΣ ΚΑΤΑΤΑΞΗΣ (ΧΩΡΙΣ ΓΕΝΙΚΗ ΕΜΠΕΙΡΙΑ)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</si>
</sst>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"/>
  <sheetViews>
    <sheetView workbookViewId="0" topLeftCell="A1">
      <pane xSplit="5" topLeftCell="R1" activePane="topRight" state="frozen"/>
      <selection pane="topRight" activeCell="D16" sqref="A1:XFD1048576"/>
    </sheetView>
  </sheetViews>
  <sheetFormatPr defaultColWidth="9.140625" defaultRowHeight="15"/>
  <cols>
    <col min="1" max="1" width="4.8515625" style="9" customWidth="1"/>
    <col min="2" max="3" width="15.8515625" style="9" customWidth="1"/>
    <col min="4" max="4" width="25.140625" style="9" customWidth="1"/>
    <col min="5" max="5" width="25.28125" style="9" customWidth="1"/>
    <col min="6" max="6" width="13.00390625" style="9" customWidth="1"/>
    <col min="7" max="7" width="15.00390625" style="9" customWidth="1"/>
    <col min="8" max="8" width="14.00390625" style="9" customWidth="1"/>
    <col min="9" max="9" width="17.28125" style="9" customWidth="1"/>
    <col min="10" max="10" width="7.8515625" style="9" customWidth="1"/>
    <col min="11" max="11" width="10.8515625" style="26" customWidth="1"/>
    <col min="12" max="12" width="7.421875" style="26" customWidth="1"/>
    <col min="13" max="13" width="12.57421875" style="26" customWidth="1"/>
    <col min="14" max="14" width="7.421875" style="26" customWidth="1"/>
    <col min="15" max="15" width="13.00390625" style="9" customWidth="1"/>
    <col min="16" max="16" width="7.28125" style="9" customWidth="1"/>
    <col min="17" max="17" width="12.57421875" style="9" customWidth="1"/>
    <col min="18" max="18" width="7.28125" style="9" customWidth="1"/>
    <col min="19" max="19" width="9.7109375" style="9" customWidth="1"/>
    <col min="20" max="20" width="7.28125" style="9" customWidth="1"/>
    <col min="21" max="21" width="12.8515625" style="9" customWidth="1"/>
    <col min="22" max="22" width="11.421875" style="9" customWidth="1"/>
    <col min="23" max="23" width="8.140625" style="9" customWidth="1"/>
    <col min="24" max="24" width="7.28125" style="9" customWidth="1"/>
    <col min="25" max="25" width="9.57421875" style="9" customWidth="1"/>
    <col min="26" max="26" width="17.57421875" style="9" customWidth="1"/>
    <col min="27" max="34" width="9.140625" style="9" customWidth="1"/>
    <col min="35" max="35" width="9.140625" style="9" hidden="1" customWidth="1"/>
    <col min="36" max="16384" width="9.140625" style="9" customWidth="1"/>
  </cols>
  <sheetData>
    <row r="1" spans="1:26" ht="58.5" customHeight="1">
      <c r="A1" s="32" t="s">
        <v>122</v>
      </c>
      <c r="B1" s="33"/>
      <c r="C1" s="33"/>
      <c r="D1" s="33"/>
      <c r="E1" s="33"/>
      <c r="F1" s="1"/>
      <c r="G1" s="2"/>
      <c r="H1" s="2"/>
      <c r="I1" s="3"/>
      <c r="J1" s="4"/>
      <c r="K1" s="5"/>
      <c r="L1" s="6"/>
      <c r="M1" s="6"/>
      <c r="N1" s="6"/>
      <c r="O1" s="4"/>
      <c r="P1" s="4"/>
      <c r="Q1" s="4"/>
      <c r="R1" s="4"/>
      <c r="S1" s="4"/>
      <c r="T1" s="4"/>
      <c r="U1" s="4"/>
      <c r="V1" s="4"/>
      <c r="W1" s="4"/>
      <c r="X1" s="7"/>
      <c r="Y1" s="8"/>
      <c r="Z1" s="4"/>
    </row>
    <row r="2" spans="1:26" s="13" customFormat="1" ht="31.5" customHeight="1">
      <c r="A2" s="34" t="s">
        <v>4</v>
      </c>
      <c r="B2" s="35"/>
      <c r="C2" s="35"/>
      <c r="D2" s="35"/>
      <c r="E2" s="35"/>
      <c r="F2" s="10" t="s">
        <v>0</v>
      </c>
      <c r="G2" s="11"/>
      <c r="H2" s="11"/>
      <c r="I2" s="36" t="s">
        <v>10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7"/>
      <c r="Y2" s="38" t="s">
        <v>7</v>
      </c>
      <c r="Z2" s="12"/>
    </row>
    <row r="3" spans="1:26" s="22" customFormat="1" ht="94.5" customHeight="1">
      <c r="A3" s="14" t="s">
        <v>1</v>
      </c>
      <c r="B3" s="14" t="s">
        <v>20</v>
      </c>
      <c r="C3" s="15" t="s">
        <v>41</v>
      </c>
      <c r="D3" s="15" t="s">
        <v>5</v>
      </c>
      <c r="E3" s="15" t="s">
        <v>6</v>
      </c>
      <c r="F3" s="16" t="s">
        <v>11</v>
      </c>
      <c r="G3" s="17"/>
      <c r="H3" s="18" t="s">
        <v>8</v>
      </c>
      <c r="I3" s="16" t="s">
        <v>12</v>
      </c>
      <c r="J3" s="14" t="s">
        <v>2</v>
      </c>
      <c r="K3" s="19" t="s">
        <v>13</v>
      </c>
      <c r="L3" s="20" t="s">
        <v>2</v>
      </c>
      <c r="M3" s="19" t="s">
        <v>14</v>
      </c>
      <c r="N3" s="19" t="s">
        <v>2</v>
      </c>
      <c r="O3" s="14" t="s">
        <v>15</v>
      </c>
      <c r="P3" s="14" t="s">
        <v>2</v>
      </c>
      <c r="Q3" s="14" t="s">
        <v>16</v>
      </c>
      <c r="R3" s="14" t="s">
        <v>2</v>
      </c>
      <c r="S3" s="14" t="s">
        <v>17</v>
      </c>
      <c r="T3" s="14" t="s">
        <v>2</v>
      </c>
      <c r="U3" s="14" t="s">
        <v>18</v>
      </c>
      <c r="V3" s="14" t="s">
        <v>19</v>
      </c>
      <c r="W3" s="14" t="s">
        <v>21</v>
      </c>
      <c r="X3" s="15" t="s">
        <v>22</v>
      </c>
      <c r="Y3" s="39"/>
      <c r="Z3" s="21" t="s">
        <v>37</v>
      </c>
    </row>
    <row r="4" spans="1:35" ht="18" customHeight="1">
      <c r="A4" s="4">
        <v>1</v>
      </c>
      <c r="B4" s="14" t="s">
        <v>23</v>
      </c>
      <c r="C4" s="14" t="s">
        <v>44</v>
      </c>
      <c r="D4" s="23" t="s">
        <v>24</v>
      </c>
      <c r="E4" s="23" t="s">
        <v>25</v>
      </c>
      <c r="F4" s="1" t="s">
        <v>3</v>
      </c>
      <c r="G4" s="2" t="str">
        <f>IF(F4="ΝΑΙ","ΟΚ","ΑΠΟΡΡΙΠΤΕΤΑΙ")</f>
        <v>ΟΚ</v>
      </c>
      <c r="H4" s="2" t="s">
        <v>3</v>
      </c>
      <c r="I4" s="24">
        <v>24</v>
      </c>
      <c r="J4" s="4">
        <f>I4*17</f>
        <v>408</v>
      </c>
      <c r="K4" s="5"/>
      <c r="L4" s="6">
        <f>K4*60</f>
        <v>0</v>
      </c>
      <c r="M4" s="6"/>
      <c r="N4" s="6">
        <f>M4*120</f>
        <v>0</v>
      </c>
      <c r="O4" s="4"/>
      <c r="P4" s="4">
        <f>IF(O4="ΝΑΙ",170,0)</f>
        <v>0</v>
      </c>
      <c r="Q4" s="4"/>
      <c r="R4" s="4">
        <f>IF(Q4="ΝΑΙ",120,0)</f>
        <v>0</v>
      </c>
      <c r="S4" s="4"/>
      <c r="T4" s="4">
        <f>S4*20</f>
        <v>0</v>
      </c>
      <c r="U4" s="4">
        <v>1985</v>
      </c>
      <c r="V4" s="4">
        <f>2018-U4</f>
        <v>33</v>
      </c>
      <c r="W4" s="4">
        <f>IF(AND(V4&gt;=24,V4&lt;=40),50,0)</f>
        <v>50</v>
      </c>
      <c r="X4" s="7">
        <f>IF(AND(V4&gt;=40,V4&lt;=100),75,0)</f>
        <v>0</v>
      </c>
      <c r="Y4" s="25">
        <f>J4+L4+N4+P4+R4+T4+W4+X4</f>
        <v>458</v>
      </c>
      <c r="Z4" s="4" t="s">
        <v>8</v>
      </c>
      <c r="AI4" s="9" t="s">
        <v>3</v>
      </c>
    </row>
  </sheetData>
  <sheetProtection algorithmName="SHA-512" hashValue="7gTUhFMrNpSGzltL/rbwbFNhxnL3an4A8qugbk/t/kuGIls5AW51KVwTf4eZiPuTxHJxUHoDM+AZ214DZ5mxog==" saltValue="5khJpV+etrHiHsLQ/j/QnQ==" spinCount="100000" sheet="1" objects="1" scenarios="1"/>
  <mergeCells count="4">
    <mergeCell ref="A1:E1"/>
    <mergeCell ref="A2:E2"/>
    <mergeCell ref="I2:X2"/>
    <mergeCell ref="Y2:Y3"/>
  </mergeCells>
  <dataValidations count="5">
    <dataValidation type="whole" allowBlank="1" showInputMessage="1" showErrorMessage="1" error="ΕΩΣ 48 ΜΗΝΕΣ" sqref="S4">
      <formula1>1</formula1>
      <formula2>8</formula2>
    </dataValidation>
    <dataValidation type="whole" operator="greaterThan" allowBlank="1" showInputMessage="1" showErrorMessage="1" sqref="M4">
      <formula1>2</formula1>
    </dataValidation>
    <dataValidation type="whole" operator="lessThanOrEqual" allowBlank="1" showInputMessage="1" showErrorMessage="1" sqref="K4">
      <formula1>2</formula1>
    </dataValidation>
    <dataValidation type="whole" allowBlank="1" showInputMessage="1" showErrorMessage="1" errorTitle="ΠΡΟΣΟΧΗ!" error="ΑΠΟ 1 ΕΩΣ 24 ΜΗΝΕΣ" sqref="I4">
      <formula1>1</formula1>
      <formula2>24</formula2>
    </dataValidation>
    <dataValidation type="list" allowBlank="1" showInputMessage="1" showErrorMessage="1" sqref="O4 Q4 H4 F4">
      <formula1>$AI$4:$AI$4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"/>
  <sheetViews>
    <sheetView workbookViewId="0" topLeftCell="A1">
      <pane xSplit="5" topLeftCell="R1" activePane="topRight" state="frozen"/>
      <selection pane="topRight" activeCell="E16" sqref="A1:XFD1048576"/>
    </sheetView>
  </sheetViews>
  <sheetFormatPr defaultColWidth="9.140625" defaultRowHeight="15"/>
  <cols>
    <col min="1" max="1" width="4.8515625" style="9" customWidth="1"/>
    <col min="2" max="3" width="15.8515625" style="9" customWidth="1"/>
    <col min="4" max="4" width="25.140625" style="9" customWidth="1"/>
    <col min="5" max="5" width="25.28125" style="9" customWidth="1"/>
    <col min="6" max="6" width="13.00390625" style="9" customWidth="1"/>
    <col min="7" max="7" width="15.00390625" style="9" customWidth="1"/>
    <col min="8" max="8" width="14.00390625" style="9" customWidth="1"/>
    <col min="9" max="9" width="17.28125" style="9" customWidth="1"/>
    <col min="10" max="10" width="7.8515625" style="9" customWidth="1"/>
    <col min="11" max="11" width="10.8515625" style="26" customWidth="1"/>
    <col min="12" max="12" width="7.421875" style="26" customWidth="1"/>
    <col min="13" max="13" width="12.57421875" style="26" customWidth="1"/>
    <col min="14" max="14" width="7.421875" style="26" customWidth="1"/>
    <col min="15" max="15" width="13.00390625" style="9" customWidth="1"/>
    <col min="16" max="16" width="7.28125" style="9" customWidth="1"/>
    <col min="17" max="17" width="12.57421875" style="9" customWidth="1"/>
    <col min="18" max="18" width="7.28125" style="9" customWidth="1"/>
    <col min="19" max="19" width="9.7109375" style="9" customWidth="1"/>
    <col min="20" max="20" width="7.28125" style="9" customWidth="1"/>
    <col min="21" max="21" width="12.8515625" style="9" customWidth="1"/>
    <col min="22" max="22" width="11.421875" style="9" customWidth="1"/>
    <col min="23" max="23" width="8.140625" style="9" customWidth="1"/>
    <col min="24" max="24" width="7.28125" style="9" customWidth="1"/>
    <col min="25" max="25" width="9.57421875" style="9" customWidth="1"/>
    <col min="26" max="26" width="17.57421875" style="9" customWidth="1"/>
    <col min="27" max="34" width="9.140625" style="9" customWidth="1"/>
    <col min="35" max="35" width="9.140625" style="9" hidden="1" customWidth="1"/>
    <col min="36" max="16384" width="9.140625" style="9" customWidth="1"/>
  </cols>
  <sheetData>
    <row r="1" spans="1:26" ht="57.75" customHeight="1">
      <c r="A1" s="32" t="s">
        <v>128</v>
      </c>
      <c r="B1" s="33"/>
      <c r="C1" s="33"/>
      <c r="D1" s="33"/>
      <c r="E1" s="33"/>
      <c r="F1" s="1"/>
      <c r="G1" s="2"/>
      <c r="H1" s="2"/>
      <c r="I1" s="3"/>
      <c r="J1" s="4"/>
      <c r="K1" s="5"/>
      <c r="L1" s="6"/>
      <c r="M1" s="6"/>
      <c r="N1" s="6"/>
      <c r="O1" s="4"/>
      <c r="P1" s="4"/>
      <c r="Q1" s="4"/>
      <c r="R1" s="4"/>
      <c r="S1" s="4"/>
      <c r="T1" s="4"/>
      <c r="U1" s="4"/>
      <c r="V1" s="4"/>
      <c r="W1" s="4"/>
      <c r="X1" s="7"/>
      <c r="Y1" s="8"/>
      <c r="Z1" s="4"/>
    </row>
    <row r="2" spans="1:26" s="13" customFormat="1" ht="31.5" customHeight="1">
      <c r="A2" s="34" t="s">
        <v>4</v>
      </c>
      <c r="B2" s="35"/>
      <c r="C2" s="35"/>
      <c r="D2" s="35"/>
      <c r="E2" s="35"/>
      <c r="F2" s="10" t="s">
        <v>0</v>
      </c>
      <c r="G2" s="11"/>
      <c r="H2" s="11"/>
      <c r="I2" s="36" t="s">
        <v>10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7"/>
      <c r="Y2" s="38" t="s">
        <v>7</v>
      </c>
      <c r="Z2" s="12"/>
    </row>
    <row r="3" spans="1:26" s="22" customFormat="1" ht="94.5" customHeight="1">
      <c r="A3" s="14" t="s">
        <v>1</v>
      </c>
      <c r="B3" s="14" t="s">
        <v>20</v>
      </c>
      <c r="C3" s="15" t="s">
        <v>41</v>
      </c>
      <c r="D3" s="15" t="s">
        <v>5</v>
      </c>
      <c r="E3" s="15" t="s">
        <v>6</v>
      </c>
      <c r="F3" s="16" t="s">
        <v>11</v>
      </c>
      <c r="G3" s="17"/>
      <c r="H3" s="18" t="s">
        <v>8</v>
      </c>
      <c r="I3" s="16" t="s">
        <v>12</v>
      </c>
      <c r="J3" s="14" t="s">
        <v>2</v>
      </c>
      <c r="K3" s="19" t="s">
        <v>13</v>
      </c>
      <c r="L3" s="20" t="s">
        <v>2</v>
      </c>
      <c r="M3" s="19" t="s">
        <v>14</v>
      </c>
      <c r="N3" s="19" t="s">
        <v>2</v>
      </c>
      <c r="O3" s="14" t="s">
        <v>15</v>
      </c>
      <c r="P3" s="14" t="s">
        <v>2</v>
      </c>
      <c r="Q3" s="14" t="s">
        <v>16</v>
      </c>
      <c r="R3" s="14" t="s">
        <v>2</v>
      </c>
      <c r="S3" s="14" t="s">
        <v>17</v>
      </c>
      <c r="T3" s="14" t="s">
        <v>2</v>
      </c>
      <c r="U3" s="14" t="s">
        <v>18</v>
      </c>
      <c r="V3" s="14" t="s">
        <v>19</v>
      </c>
      <c r="W3" s="14" t="s">
        <v>21</v>
      </c>
      <c r="X3" s="15" t="s">
        <v>22</v>
      </c>
      <c r="Y3" s="39"/>
      <c r="Z3" s="21" t="s">
        <v>37</v>
      </c>
    </row>
    <row r="4" spans="1:35" ht="18" customHeight="1">
      <c r="A4" s="4">
        <v>1</v>
      </c>
      <c r="B4" s="14" t="s">
        <v>23</v>
      </c>
      <c r="C4" s="14" t="s">
        <v>44</v>
      </c>
      <c r="D4" s="23" t="s">
        <v>24</v>
      </c>
      <c r="E4" s="23" t="s">
        <v>25</v>
      </c>
      <c r="F4" s="1" t="s">
        <v>3</v>
      </c>
      <c r="G4" s="2" t="str">
        <f>IF(F4="ΝΑΙ","ΟΚ","ΑΠΟΡΡΙΠΤΕΤΑΙ")</f>
        <v>ΟΚ</v>
      </c>
      <c r="H4" s="2" t="s">
        <v>3</v>
      </c>
      <c r="I4" s="24">
        <v>24</v>
      </c>
      <c r="J4" s="4">
        <f>I4*17</f>
        <v>408</v>
      </c>
      <c r="K4" s="5"/>
      <c r="L4" s="6">
        <f>K4*60</f>
        <v>0</v>
      </c>
      <c r="M4" s="6"/>
      <c r="N4" s="6">
        <f>M4*120</f>
        <v>0</v>
      </c>
      <c r="O4" s="4"/>
      <c r="P4" s="4">
        <f>IF(O4="ΝΑΙ",170,0)</f>
        <v>0</v>
      </c>
      <c r="Q4" s="4"/>
      <c r="R4" s="4">
        <f>IF(Q4="ΝΑΙ",120,0)</f>
        <v>0</v>
      </c>
      <c r="S4" s="4"/>
      <c r="T4" s="4">
        <f>S4*20</f>
        <v>0</v>
      </c>
      <c r="U4" s="4">
        <v>1985</v>
      </c>
      <c r="V4" s="4">
        <f>2018-U4</f>
        <v>33</v>
      </c>
      <c r="W4" s="4">
        <f>IF(AND(V4&gt;=24,V4&lt;=40),50,0)</f>
        <v>50</v>
      </c>
      <c r="X4" s="7">
        <f>IF(AND(V4&gt;=40,V4&lt;=100),75,0)</f>
        <v>0</v>
      </c>
      <c r="Y4" s="25">
        <f>J4+L4+N4+P4+R4+T4+W4+X4</f>
        <v>458</v>
      </c>
      <c r="Z4" s="4" t="s">
        <v>8</v>
      </c>
      <c r="AI4" s="9" t="s">
        <v>3</v>
      </c>
    </row>
    <row r="5" spans="1:35" ht="18" customHeight="1">
      <c r="A5" s="4">
        <v>2</v>
      </c>
      <c r="B5" s="14" t="s">
        <v>26</v>
      </c>
      <c r="C5" s="14" t="s">
        <v>43</v>
      </c>
      <c r="D5" s="23" t="s">
        <v>27</v>
      </c>
      <c r="E5" s="23" t="s">
        <v>28</v>
      </c>
      <c r="F5" s="1" t="s">
        <v>3</v>
      </c>
      <c r="G5" s="2" t="str">
        <f aca="true" t="shared" si="0" ref="G5:G8">IF(F5="ΝΑΙ","ΟΚ","ΑΠΟΡΡΙΠΤΕΤΑΙ")</f>
        <v>ΟΚ</v>
      </c>
      <c r="H5" s="2"/>
      <c r="I5" s="24"/>
      <c r="J5" s="4">
        <f aca="true" t="shared" si="1" ref="J5:J8">I5*17</f>
        <v>0</v>
      </c>
      <c r="K5" s="5"/>
      <c r="L5" s="6">
        <f aca="true" t="shared" si="2" ref="L5:L8">K5*60</f>
        <v>0</v>
      </c>
      <c r="M5" s="6">
        <v>3</v>
      </c>
      <c r="N5" s="6">
        <f aca="true" t="shared" si="3" ref="N5:N8">M5*120</f>
        <v>360</v>
      </c>
      <c r="O5" s="4" t="s">
        <v>3</v>
      </c>
      <c r="P5" s="4">
        <f aca="true" t="shared" si="4" ref="P5:P8">IF(O5="ΝΑΙ",170,0)</f>
        <v>170</v>
      </c>
      <c r="Q5" s="4"/>
      <c r="R5" s="4">
        <f aca="true" t="shared" si="5" ref="R5:R8">IF(Q5="ΝΑΙ",120,0)</f>
        <v>0</v>
      </c>
      <c r="S5" s="4"/>
      <c r="T5" s="4">
        <f aca="true" t="shared" si="6" ref="T5:T8">S5*20</f>
        <v>0</v>
      </c>
      <c r="U5" s="4">
        <v>1968</v>
      </c>
      <c r="V5" s="4">
        <f aca="true" t="shared" si="7" ref="V5:V8">2018-U5</f>
        <v>50</v>
      </c>
      <c r="W5" s="4">
        <f aca="true" t="shared" si="8" ref="W5:W8">IF(AND(V5&gt;24,V5&lt;40),50,0)</f>
        <v>0</v>
      </c>
      <c r="X5" s="7">
        <f aca="true" t="shared" si="9" ref="X5:X8">IF(AND(V5&gt;=40,V5&lt;=100),75,0)</f>
        <v>75</v>
      </c>
      <c r="Y5" s="25">
        <f aca="true" t="shared" si="10" ref="Y5:Y8">J5+L5+N5+P5+R5+T5+W5+X5</f>
        <v>605</v>
      </c>
      <c r="Z5" s="4"/>
      <c r="AI5" s="9" t="s">
        <v>9</v>
      </c>
    </row>
    <row r="6" spans="1:26" ht="22.5" customHeight="1">
      <c r="A6" s="4">
        <v>3</v>
      </c>
      <c r="B6" s="14" t="s">
        <v>38</v>
      </c>
      <c r="C6" s="14" t="s">
        <v>42</v>
      </c>
      <c r="D6" s="23" t="s">
        <v>39</v>
      </c>
      <c r="E6" s="23" t="s">
        <v>40</v>
      </c>
      <c r="F6" s="1" t="s">
        <v>3</v>
      </c>
      <c r="G6" s="2" t="str">
        <f t="shared" si="0"/>
        <v>ΟΚ</v>
      </c>
      <c r="H6" s="2"/>
      <c r="I6" s="24"/>
      <c r="J6" s="4"/>
      <c r="K6" s="5">
        <v>1</v>
      </c>
      <c r="L6" s="6">
        <f t="shared" si="2"/>
        <v>60</v>
      </c>
      <c r="M6" s="6"/>
      <c r="N6" s="6"/>
      <c r="O6" s="4"/>
      <c r="P6" s="4"/>
      <c r="Q6" s="4"/>
      <c r="R6" s="4"/>
      <c r="S6" s="4"/>
      <c r="T6" s="4"/>
      <c r="U6" s="4">
        <v>1970</v>
      </c>
      <c r="V6" s="4">
        <f t="shared" si="7"/>
        <v>48</v>
      </c>
      <c r="W6" s="4">
        <f t="shared" si="8"/>
        <v>0</v>
      </c>
      <c r="X6" s="7">
        <f t="shared" si="9"/>
        <v>75</v>
      </c>
      <c r="Y6" s="25">
        <f t="shared" si="10"/>
        <v>135</v>
      </c>
      <c r="Z6" s="14"/>
    </row>
    <row r="7" spans="1:26" ht="18" customHeight="1">
      <c r="A7" s="4">
        <v>4</v>
      </c>
      <c r="B7" s="14" t="s">
        <v>32</v>
      </c>
      <c r="C7" s="14" t="s">
        <v>45</v>
      </c>
      <c r="D7" s="23" t="s">
        <v>33</v>
      </c>
      <c r="E7" s="23" t="s">
        <v>34</v>
      </c>
      <c r="F7" s="1" t="s">
        <v>3</v>
      </c>
      <c r="G7" s="2" t="str">
        <f t="shared" si="0"/>
        <v>ΟΚ</v>
      </c>
      <c r="H7" s="2"/>
      <c r="I7" s="24"/>
      <c r="J7" s="4">
        <f t="shared" si="1"/>
        <v>0</v>
      </c>
      <c r="K7" s="5"/>
      <c r="L7" s="6">
        <f t="shared" si="2"/>
        <v>0</v>
      </c>
      <c r="M7" s="6"/>
      <c r="N7" s="6">
        <f t="shared" si="3"/>
        <v>0</v>
      </c>
      <c r="O7" s="4"/>
      <c r="P7" s="4">
        <f t="shared" si="4"/>
        <v>0</v>
      </c>
      <c r="Q7" s="4"/>
      <c r="R7" s="4">
        <f t="shared" si="5"/>
        <v>0</v>
      </c>
      <c r="S7" s="4"/>
      <c r="T7" s="4">
        <f t="shared" si="6"/>
        <v>0</v>
      </c>
      <c r="U7" s="4">
        <v>1989</v>
      </c>
      <c r="V7" s="4">
        <f t="shared" si="7"/>
        <v>29</v>
      </c>
      <c r="W7" s="4">
        <f t="shared" si="8"/>
        <v>50</v>
      </c>
      <c r="X7" s="7">
        <f t="shared" si="9"/>
        <v>0</v>
      </c>
      <c r="Y7" s="25">
        <f t="shared" si="10"/>
        <v>50</v>
      </c>
      <c r="Z7" s="4"/>
    </row>
    <row r="8" spans="1:26" ht="18" customHeight="1">
      <c r="A8" s="4">
        <v>4</v>
      </c>
      <c r="B8" s="14" t="s">
        <v>35</v>
      </c>
      <c r="C8" s="14" t="s">
        <v>46</v>
      </c>
      <c r="D8" s="23" t="s">
        <v>36</v>
      </c>
      <c r="E8" s="23" t="s">
        <v>31</v>
      </c>
      <c r="F8" s="1" t="s">
        <v>3</v>
      </c>
      <c r="G8" s="2" t="str">
        <f t="shared" si="0"/>
        <v>ΟΚ</v>
      </c>
      <c r="H8" s="2"/>
      <c r="I8" s="24"/>
      <c r="J8" s="4">
        <f t="shared" si="1"/>
        <v>0</v>
      </c>
      <c r="K8" s="5"/>
      <c r="L8" s="6">
        <f t="shared" si="2"/>
        <v>0</v>
      </c>
      <c r="M8" s="6"/>
      <c r="N8" s="6">
        <f t="shared" si="3"/>
        <v>0</v>
      </c>
      <c r="O8" s="4"/>
      <c r="P8" s="4">
        <f t="shared" si="4"/>
        <v>0</v>
      </c>
      <c r="Q8" s="4"/>
      <c r="R8" s="4">
        <f t="shared" si="5"/>
        <v>0</v>
      </c>
      <c r="S8" s="4"/>
      <c r="T8" s="4">
        <f t="shared" si="6"/>
        <v>0</v>
      </c>
      <c r="U8" s="4">
        <v>1984</v>
      </c>
      <c r="V8" s="4">
        <f t="shared" si="7"/>
        <v>34</v>
      </c>
      <c r="W8" s="4">
        <f t="shared" si="8"/>
        <v>50</v>
      </c>
      <c r="X8" s="7">
        <f t="shared" si="9"/>
        <v>0</v>
      </c>
      <c r="Y8" s="25">
        <f t="shared" si="10"/>
        <v>50</v>
      </c>
      <c r="Z8" s="4"/>
    </row>
  </sheetData>
  <sheetProtection algorithmName="SHA-512" hashValue="WTArQAIZXMU3T3a0ZLBUVOsxKgkg7a8zp4JjvB7NWGRDvxEXyoSqB+QGEHmUabzP3VhRbDINsGyW6LcMQA0QDw==" saltValue="0ORuS/n06itsZWHbJtZrRw==" spinCount="100000" sheet="1" objects="1" scenarios="1"/>
  <mergeCells count="4">
    <mergeCell ref="Y2:Y3"/>
    <mergeCell ref="A2:E2"/>
    <mergeCell ref="I2:X2"/>
    <mergeCell ref="A1:E1"/>
  </mergeCells>
  <dataValidations count="5">
    <dataValidation type="whole" allowBlank="1" showInputMessage="1" showErrorMessage="1" errorTitle="ΠΡΟΣΟΧΗ!" error="ΑΠΟ 1 ΕΩΣ 24 ΜΗΝΕΣ" sqref="I4:I8">
      <formula1>1</formula1>
      <formula2>24</formula2>
    </dataValidation>
    <dataValidation type="whole" operator="lessThanOrEqual" allowBlank="1" showInputMessage="1" showErrorMessage="1" sqref="K4:K8">
      <formula1>2</formula1>
    </dataValidation>
    <dataValidation type="whole" operator="greaterThan" allowBlank="1" showInputMessage="1" showErrorMessage="1" sqref="M4:M8">
      <formula1>2</formula1>
    </dataValidation>
    <dataValidation type="list" allowBlank="1" showInputMessage="1" showErrorMessage="1" sqref="O4:O8 F4:F8 H4:H8 Q4:Q8">
      <formula1>$AI$4:$AI$5</formula1>
    </dataValidation>
    <dataValidation type="whole" allowBlank="1" showInputMessage="1" showErrorMessage="1" error="ΕΩΣ 48 ΜΗΝΕΣ" sqref="S4:S8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abSelected="1" workbookViewId="0" topLeftCell="A1">
      <pane xSplit="5" topLeftCell="F1" activePane="topRight" state="frozen"/>
      <selection pane="topRight" activeCell="D13" sqref="A1:XFD1048576"/>
    </sheetView>
  </sheetViews>
  <sheetFormatPr defaultColWidth="9.140625" defaultRowHeight="15"/>
  <cols>
    <col min="1" max="1" width="4.8515625" style="9" customWidth="1"/>
    <col min="2" max="2" width="17.7109375" style="9" customWidth="1"/>
    <col min="3" max="3" width="15.8515625" style="9" customWidth="1"/>
    <col min="4" max="4" width="25.140625" style="9" hidden="1" customWidth="1"/>
    <col min="5" max="5" width="25.28125" style="9" hidden="1" customWidth="1"/>
    <col min="6" max="6" width="17.57421875" style="9" customWidth="1"/>
    <col min="7" max="14" width="9.140625" style="9" customWidth="1"/>
    <col min="15" max="15" width="9.140625" style="9" hidden="1" customWidth="1"/>
    <col min="16" max="16384" width="9.140625" style="9" customWidth="1"/>
  </cols>
  <sheetData>
    <row r="1" spans="1:6" ht="51.75" customHeight="1">
      <c r="A1" s="32" t="s">
        <v>121</v>
      </c>
      <c r="B1" s="33"/>
      <c r="C1" s="33"/>
      <c r="D1" s="33"/>
      <c r="E1" s="40"/>
      <c r="F1" s="4"/>
    </row>
    <row r="2" spans="1:6" s="13" customFormat="1" ht="31.5" customHeight="1">
      <c r="A2" s="34" t="s">
        <v>4</v>
      </c>
      <c r="B2" s="35"/>
      <c r="C2" s="35"/>
      <c r="D2" s="35"/>
      <c r="E2" s="35"/>
      <c r="F2" s="12"/>
    </row>
    <row r="3" spans="1:6" s="22" customFormat="1" ht="94.5" customHeight="1">
      <c r="A3" s="14" t="s">
        <v>1</v>
      </c>
      <c r="B3" s="14" t="s">
        <v>20</v>
      </c>
      <c r="C3" s="15" t="s">
        <v>41</v>
      </c>
      <c r="D3" s="15" t="s">
        <v>5</v>
      </c>
      <c r="E3" s="15" t="s">
        <v>6</v>
      </c>
      <c r="F3" s="21" t="s">
        <v>37</v>
      </c>
    </row>
    <row r="4" spans="1:6" ht="30" customHeight="1">
      <c r="A4" s="4">
        <v>1</v>
      </c>
      <c r="B4" s="4" t="s">
        <v>67</v>
      </c>
      <c r="C4" s="4" t="s">
        <v>68</v>
      </c>
      <c r="D4" s="4" t="s">
        <v>69</v>
      </c>
      <c r="E4" s="4" t="s">
        <v>70</v>
      </c>
      <c r="F4" s="27" t="s">
        <v>71</v>
      </c>
    </row>
    <row r="5" spans="1:6" ht="28.8">
      <c r="A5" s="4">
        <v>2</v>
      </c>
      <c r="B5" s="4" t="s">
        <v>72</v>
      </c>
      <c r="C5" s="4" t="s">
        <v>73</v>
      </c>
      <c r="D5" s="4" t="s">
        <v>74</v>
      </c>
      <c r="E5" s="4" t="s">
        <v>75</v>
      </c>
      <c r="F5" s="27" t="s">
        <v>76</v>
      </c>
    </row>
    <row r="6" spans="1:6" ht="28.8">
      <c r="A6" s="4">
        <v>3</v>
      </c>
      <c r="B6" s="4" t="s">
        <v>54</v>
      </c>
      <c r="C6" s="4" t="s">
        <v>55</v>
      </c>
      <c r="D6" s="4" t="s">
        <v>56</v>
      </c>
      <c r="E6" s="4" t="s">
        <v>57</v>
      </c>
      <c r="F6" s="14" t="s">
        <v>52</v>
      </c>
    </row>
    <row r="7" spans="1:6" ht="28.8">
      <c r="A7" s="4">
        <v>4</v>
      </c>
      <c r="B7" s="4" t="s">
        <v>77</v>
      </c>
      <c r="C7" s="4" t="s">
        <v>78</v>
      </c>
      <c r="D7" s="4" t="s">
        <v>79</v>
      </c>
      <c r="E7" s="4" t="s">
        <v>80</v>
      </c>
      <c r="F7" s="27" t="s">
        <v>71</v>
      </c>
    </row>
    <row r="8" spans="1:6" ht="28.8">
      <c r="A8" s="4">
        <v>5</v>
      </c>
      <c r="B8" s="4" t="s">
        <v>81</v>
      </c>
      <c r="C8" s="4" t="s">
        <v>82</v>
      </c>
      <c r="D8" s="4" t="s">
        <v>83</v>
      </c>
      <c r="E8" s="4" t="s">
        <v>84</v>
      </c>
      <c r="F8" s="27" t="s">
        <v>71</v>
      </c>
    </row>
    <row r="9" spans="1:6" ht="26.25" customHeight="1">
      <c r="A9" s="4">
        <v>6</v>
      </c>
      <c r="B9" s="4" t="s">
        <v>85</v>
      </c>
      <c r="C9" s="4" t="s">
        <v>86</v>
      </c>
      <c r="D9" s="4" t="s">
        <v>87</v>
      </c>
      <c r="E9" s="4" t="s">
        <v>88</v>
      </c>
      <c r="F9" s="27" t="s">
        <v>71</v>
      </c>
    </row>
    <row r="10" spans="1:6" ht="28.8">
      <c r="A10" s="4">
        <v>7</v>
      </c>
      <c r="B10" s="4" t="s">
        <v>89</v>
      </c>
      <c r="C10" s="4" t="s">
        <v>90</v>
      </c>
      <c r="D10" s="4" t="s">
        <v>91</v>
      </c>
      <c r="E10" s="4" t="s">
        <v>92</v>
      </c>
      <c r="F10" s="27" t="s">
        <v>71</v>
      </c>
    </row>
    <row r="11" spans="1:6" ht="28.8">
      <c r="A11" s="4">
        <v>8</v>
      </c>
      <c r="B11" s="28" t="s">
        <v>93</v>
      </c>
      <c r="C11" s="28" t="s">
        <v>94</v>
      </c>
      <c r="D11" s="29" t="s">
        <v>95</v>
      </c>
      <c r="E11" s="29" t="s">
        <v>96</v>
      </c>
      <c r="F11" s="30" t="s">
        <v>71</v>
      </c>
    </row>
    <row r="12" spans="1:6" ht="28.8">
      <c r="A12" s="4">
        <v>9</v>
      </c>
      <c r="B12" s="4" t="s">
        <v>58</v>
      </c>
      <c r="C12" s="4">
        <v>1206</v>
      </c>
      <c r="D12" s="4" t="s">
        <v>59</v>
      </c>
      <c r="E12" s="4" t="s">
        <v>60</v>
      </c>
      <c r="F12" s="14" t="s">
        <v>61</v>
      </c>
    </row>
    <row r="13" spans="1:6" ht="28.8">
      <c r="A13" s="4">
        <v>10</v>
      </c>
      <c r="B13" s="27" t="s">
        <v>123</v>
      </c>
      <c r="C13" s="27" t="s">
        <v>124</v>
      </c>
      <c r="D13" s="4" t="s">
        <v>125</v>
      </c>
      <c r="E13" s="4" t="s">
        <v>126</v>
      </c>
      <c r="F13" s="30" t="s">
        <v>127</v>
      </c>
    </row>
    <row r="14" spans="1:6" ht="28.8">
      <c r="A14" s="4">
        <v>11</v>
      </c>
      <c r="B14" s="4" t="s">
        <v>48</v>
      </c>
      <c r="C14" s="4" t="s">
        <v>49</v>
      </c>
      <c r="D14" s="4" t="s">
        <v>50</v>
      </c>
      <c r="E14" s="4" t="s">
        <v>51</v>
      </c>
      <c r="F14" s="14" t="s">
        <v>53</v>
      </c>
    </row>
    <row r="15" spans="1:6" ht="28.8">
      <c r="A15" s="4">
        <v>12</v>
      </c>
      <c r="B15" s="14" t="s">
        <v>29</v>
      </c>
      <c r="C15" s="14" t="s">
        <v>47</v>
      </c>
      <c r="D15" s="23" t="s">
        <v>30</v>
      </c>
      <c r="E15" s="23" t="s">
        <v>31</v>
      </c>
      <c r="F15" s="14" t="s">
        <v>52</v>
      </c>
    </row>
    <row r="16" spans="1:6" s="31" customFormat="1" ht="28.8">
      <c r="A16" s="4">
        <v>13</v>
      </c>
      <c r="B16" s="28" t="s">
        <v>29</v>
      </c>
      <c r="C16" s="28" t="s">
        <v>47</v>
      </c>
      <c r="D16" s="29" t="s">
        <v>30</v>
      </c>
      <c r="E16" s="29" t="s">
        <v>31</v>
      </c>
      <c r="F16" s="30" t="s">
        <v>71</v>
      </c>
    </row>
    <row r="17" spans="1:6" ht="28.8">
      <c r="A17" s="4">
        <v>14</v>
      </c>
      <c r="B17" s="28" t="s">
        <v>97</v>
      </c>
      <c r="C17" s="28" t="s">
        <v>98</v>
      </c>
      <c r="D17" s="29" t="s">
        <v>99</v>
      </c>
      <c r="E17" s="29" t="s">
        <v>100</v>
      </c>
      <c r="F17" s="30" t="s">
        <v>71</v>
      </c>
    </row>
    <row r="18" spans="1:6" ht="28.8">
      <c r="A18" s="4">
        <v>15</v>
      </c>
      <c r="B18" s="28" t="s">
        <v>101</v>
      </c>
      <c r="C18" s="28" t="s">
        <v>102</v>
      </c>
      <c r="D18" s="29" t="s">
        <v>103</v>
      </c>
      <c r="E18" s="29" t="s">
        <v>104</v>
      </c>
      <c r="F18" s="30" t="s">
        <v>71</v>
      </c>
    </row>
    <row r="19" spans="1:6" ht="28.8">
      <c r="A19" s="4">
        <v>16</v>
      </c>
      <c r="B19" s="28" t="s">
        <v>105</v>
      </c>
      <c r="C19" s="28" t="s">
        <v>106</v>
      </c>
      <c r="D19" s="29" t="s">
        <v>103</v>
      </c>
      <c r="E19" s="29" t="s">
        <v>31</v>
      </c>
      <c r="F19" s="30" t="s">
        <v>71</v>
      </c>
    </row>
    <row r="20" spans="1:6" ht="28.8">
      <c r="A20" s="4">
        <v>17</v>
      </c>
      <c r="B20" s="28" t="s">
        <v>107</v>
      </c>
      <c r="C20" s="28" t="s">
        <v>108</v>
      </c>
      <c r="D20" s="29" t="s">
        <v>109</v>
      </c>
      <c r="E20" s="29" t="s">
        <v>57</v>
      </c>
      <c r="F20" s="30" t="s">
        <v>71</v>
      </c>
    </row>
    <row r="21" spans="1:6" ht="28.8">
      <c r="A21" s="4">
        <v>18</v>
      </c>
      <c r="B21" s="28" t="s">
        <v>110</v>
      </c>
      <c r="C21" s="28" t="s">
        <v>111</v>
      </c>
      <c r="D21" s="29" t="s">
        <v>112</v>
      </c>
      <c r="E21" s="29" t="s">
        <v>57</v>
      </c>
      <c r="F21" s="30" t="s">
        <v>71</v>
      </c>
    </row>
    <row r="22" spans="1:6" ht="28.8">
      <c r="A22" s="4">
        <v>19</v>
      </c>
      <c r="B22" s="28" t="s">
        <v>113</v>
      </c>
      <c r="C22" s="28" t="s">
        <v>114</v>
      </c>
      <c r="D22" s="29" t="s">
        <v>115</v>
      </c>
      <c r="E22" s="29" t="s">
        <v>116</v>
      </c>
      <c r="F22" s="30" t="s">
        <v>71</v>
      </c>
    </row>
    <row r="23" spans="1:6" ht="28.8">
      <c r="A23" s="4">
        <v>20</v>
      </c>
      <c r="B23" s="4" t="s">
        <v>62</v>
      </c>
      <c r="C23" s="4" t="s">
        <v>63</v>
      </c>
      <c r="D23" s="4" t="s">
        <v>64</v>
      </c>
      <c r="E23" s="4" t="s">
        <v>65</v>
      </c>
      <c r="F23" s="27" t="s">
        <v>66</v>
      </c>
    </row>
    <row r="24" spans="1:6" ht="28.8">
      <c r="A24" s="4">
        <v>21</v>
      </c>
      <c r="B24" s="28" t="s">
        <v>117</v>
      </c>
      <c r="C24" s="28" t="s">
        <v>118</v>
      </c>
      <c r="D24" s="29" t="s">
        <v>119</v>
      </c>
      <c r="E24" s="29" t="s">
        <v>120</v>
      </c>
      <c r="F24" s="30" t="s">
        <v>71</v>
      </c>
    </row>
  </sheetData>
  <sheetProtection algorithmName="SHA-512" hashValue="M8W9IayeP9QrTzOjIRDpXLrqLQfgQyCsmNNG7GsEeRH8BIQOE9/E+oF5vyZzxiZHAyplhCt90cmKxHXEXxnTsg==" saltValue="wpVLfTTD0p9GE8/1UfpmwQ==" spinCount="100000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ΠΙΝΑΚΕΣ ΑΠΟΤΕΛΕΣΜΑΤΩΝ</dc:title>
  <dc:subject>ΥΕ</dc:subject>
  <dc:creator>Γενικο Νοσοκομείο Σαντορίνης</dc:creator>
  <cp:keywords/>
  <dc:description/>
  <cp:lastModifiedBy>Thodoros Aggelopoulos</cp:lastModifiedBy>
  <cp:lastPrinted>2018-07-11T08:00:05Z</cp:lastPrinted>
  <dcterms:created xsi:type="dcterms:W3CDTF">2017-10-23T05:29:48Z</dcterms:created>
  <dcterms:modified xsi:type="dcterms:W3CDTF">2018-12-28T09:12:07Z</dcterms:modified>
  <cp:category>ΠΛΥΝΤΩΝ</cp:category>
  <cp:version/>
  <cp:contentType/>
  <cp:contentStatus/>
</cp:coreProperties>
</file>